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rccn.sharepoint.com/sites/CultureCte-NordOneDrive/Shared Documents/Drive/FORMATION CONTINUE/Documents modèles- 2025 à/"/>
    </mc:Choice>
  </mc:AlternateContent>
  <xr:revisionPtr revIDLastSave="9" documentId="13_ncr:1_{06822C55-E14F-8C48-A5EF-16DCE53DB2B2}" xr6:coauthVersionLast="47" xr6:coauthVersionMax="47" xr10:uidLastSave="{85EC7605-E3F2-4954-B967-9A64843C1E0E}"/>
  <bookViews>
    <workbookView xWindow="456" yWindow="0" windowWidth="22584" windowHeight="12360" activeTab="1" xr2:uid="{802FF30C-FC28-0544-9E03-89BDB06B849E}"/>
  </bookViews>
  <sheets>
    <sheet name="Formulaire" sheetId="1" r:id="rId1"/>
    <sheet name="Consig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E39" i="1" s="1"/>
  <c r="D38" i="1"/>
  <c r="E38" i="1" s="1"/>
  <c r="D37" i="1"/>
  <c r="E37" i="1" s="1"/>
  <c r="D33" i="1"/>
  <c r="D34" i="1" s="1"/>
  <c r="E34" i="1" s="1"/>
  <c r="E23" i="1"/>
  <c r="E19" i="1"/>
  <c r="D28" i="1"/>
  <c r="D29" i="1"/>
  <c r="D30" i="1"/>
  <c r="D27" i="1"/>
  <c r="D18" i="1"/>
  <c r="E18" i="1" s="1"/>
  <c r="D22" i="1"/>
  <c r="E33" i="1" l="1"/>
  <c r="E42" i="1" s="1"/>
  <c r="D42" i="1"/>
  <c r="E43" i="1" l="1"/>
  <c r="E44" i="1" s="1"/>
  <c r="E45" i="1" l="1"/>
  <c r="E46" i="1" s="1"/>
</calcChain>
</file>

<file path=xl/sharedStrings.xml><?xml version="1.0" encoding="utf-8"?>
<sst xmlns="http://schemas.openxmlformats.org/spreadsheetml/2006/main" count="101" uniqueCount="89">
  <si>
    <t>Date</t>
  </si>
  <si>
    <t>Facturé par :</t>
  </si>
  <si>
    <t>Facturé à :</t>
  </si>
  <si>
    <t>Prénom Nom</t>
  </si>
  <si>
    <t>Culture Côte-Nord</t>
  </si>
  <si>
    <t># et rue</t>
  </si>
  <si>
    <t>22, Place LaSalle, 1er étage</t>
  </si>
  <si>
    <t>Ville ((Québec) Code postal</t>
  </si>
  <si>
    <t>Baie-Comeau (Québec) G4Z 1K3</t>
  </si>
  <si>
    <t>Téléphone</t>
  </si>
  <si>
    <t>Courriel</t>
  </si>
  <si>
    <t>Sommaire de l'activité approuvée</t>
  </si>
  <si>
    <t>Titre de la formation</t>
  </si>
  <si>
    <t>Nom du formateur</t>
  </si>
  <si>
    <t>Dates de la formation</t>
  </si>
  <si>
    <t>Lieu de la formation (ville ou numérique)</t>
  </si>
  <si>
    <t>Dépenses</t>
  </si>
  <si>
    <t>Nbre heures</t>
  </si>
  <si>
    <t>Taux horaire</t>
  </si>
  <si>
    <t>Total</t>
  </si>
  <si>
    <t>Taxes</t>
  </si>
  <si>
    <t>Honoraires de formation</t>
  </si>
  <si>
    <t>Inscription</t>
  </si>
  <si>
    <t xml:space="preserve">Transport </t>
  </si>
  <si>
    <t>km</t>
  </si>
  <si>
    <t>Taux</t>
  </si>
  <si>
    <t>Automobile</t>
  </si>
  <si>
    <r>
      <t xml:space="preserve">Autobus, avion, train, bateau - </t>
    </r>
    <r>
      <rPr>
        <sz val="11"/>
        <color rgb="FFFF0000"/>
        <rFont val="Century Gothic"/>
        <family val="1"/>
      </rPr>
      <t>préciser</t>
    </r>
  </si>
  <si>
    <t xml:space="preserve">Stationnement, taxi </t>
  </si>
  <si>
    <t>Repas</t>
  </si>
  <si>
    <t>Nbre</t>
  </si>
  <si>
    <t>Coûts</t>
  </si>
  <si>
    <r>
      <t xml:space="preserve">PerDiem (journée complète) - </t>
    </r>
    <r>
      <rPr>
        <sz val="11"/>
        <color rgb="FFFF0000"/>
        <rFont val="Century Gothic"/>
        <family val="1"/>
      </rPr>
      <t>dates</t>
    </r>
  </si>
  <si>
    <r>
      <rPr>
        <b/>
        <sz val="11"/>
        <color theme="1"/>
        <rFont val="Century Gothic"/>
        <family val="1"/>
      </rPr>
      <t xml:space="preserve">ou </t>
    </r>
    <r>
      <rPr>
        <sz val="11"/>
        <color theme="1"/>
        <rFont val="Century Gothic"/>
        <family val="1"/>
      </rPr>
      <t xml:space="preserve">Déjeuner -  </t>
    </r>
    <r>
      <rPr>
        <sz val="11"/>
        <color rgb="FFFF0000"/>
        <rFont val="Century Gothic"/>
        <family val="1"/>
      </rPr>
      <t>dates</t>
    </r>
    <r>
      <rPr>
        <sz val="11"/>
        <color theme="1"/>
        <rFont val="Century Gothic"/>
        <family val="1"/>
      </rPr>
      <t xml:space="preserve"> (factures requises)</t>
    </r>
  </si>
  <si>
    <r>
      <t xml:space="preserve">Dîner -  </t>
    </r>
    <r>
      <rPr>
        <sz val="11"/>
        <color rgb="FFFF0000"/>
        <rFont val="Century Gothic"/>
        <family val="1"/>
      </rPr>
      <t>dates</t>
    </r>
    <r>
      <rPr>
        <sz val="11"/>
        <color theme="1"/>
        <rFont val="Century Gothic"/>
        <family val="1"/>
      </rPr>
      <t xml:space="preserve"> (factures requises)</t>
    </r>
  </si>
  <si>
    <r>
      <t xml:space="preserve">Souper - </t>
    </r>
    <r>
      <rPr>
        <sz val="11"/>
        <color rgb="FFFF0000"/>
        <rFont val="Century Gothic"/>
        <family val="1"/>
      </rPr>
      <t xml:space="preserve"> dates</t>
    </r>
    <r>
      <rPr>
        <sz val="11"/>
        <color theme="1"/>
        <rFont val="Century Gothic"/>
        <family val="1"/>
      </rPr>
      <t xml:space="preserve"> (factures requises)</t>
    </r>
  </si>
  <si>
    <t>Hébergement</t>
  </si>
  <si>
    <t>Nbre nuité</t>
  </si>
  <si>
    <t>Coût/nuitée</t>
  </si>
  <si>
    <r>
      <t xml:space="preserve">Hôtel </t>
    </r>
    <r>
      <rPr>
        <sz val="11"/>
        <color rgb="FFFF0000"/>
        <rFont val="Century Gothic"/>
        <family val="1"/>
      </rPr>
      <t>- dates</t>
    </r>
  </si>
  <si>
    <t>Taxes d'hébergement (3,5%)</t>
  </si>
  <si>
    <t>Autres</t>
  </si>
  <si>
    <t>Coût</t>
  </si>
  <si>
    <t>Matériel ou fournitures</t>
  </si>
  <si>
    <r>
      <t xml:space="preserve">Autre dépense - </t>
    </r>
    <r>
      <rPr>
        <sz val="11"/>
        <color rgb="FFFF0000"/>
        <rFont val="Century Gothic"/>
        <family val="1"/>
      </rPr>
      <t>préciser</t>
    </r>
  </si>
  <si>
    <t>TOTAL</t>
  </si>
  <si>
    <t>TOTAL - TAXES INCLUSES</t>
  </si>
  <si>
    <t>TOTAL ADMISSIBLE</t>
  </si>
  <si>
    <t>Contribution du participant (15 %)</t>
  </si>
  <si>
    <t>Montant demandé à CCN</t>
  </si>
  <si>
    <t xml:space="preserve"> ☐ Je confirme avoir respecté les montants maximum précisés dans les consignes.</t>
  </si>
  <si>
    <t xml:space="preserve"> ☐ Je confirme avoir toutes les pièces justificatives requises.</t>
  </si>
  <si>
    <t xml:space="preserve">Signature : </t>
  </si>
  <si>
    <t>Inscrire les montants réels payés, pour lesquels vous demandez un remboursement</t>
  </si>
  <si>
    <t>1.1 Les relevés de carte de crédit ne sont pas admissibles comme facture.</t>
  </si>
  <si>
    <t>1.2 L'alcool (facture de repas) n'est pas remboursable.</t>
  </si>
  <si>
    <t>1.3 Vous devez inscrire sur la facture le montant demandé en fonction du maximum permis</t>
  </si>
  <si>
    <t>2) Les maximums indiqués doivent être respectés.</t>
  </si>
  <si>
    <t xml:space="preserve">  2.1 Honoraire de formation : 150 $/heure avant taxes</t>
  </si>
  <si>
    <t xml:space="preserve">  2.2 PerDiem : 66,65 $/jour complet (non taxable)</t>
  </si>
  <si>
    <t xml:space="preserve">  2.3 Repas : Déjeuner (14,95$), dîner (20,60$) et souper (31,10$) incluant taxes et pourboires.</t>
  </si>
  <si>
    <t xml:space="preserve">  2.1 Matériel et fournitures : 250 $ avant taxes</t>
  </si>
  <si>
    <t>3) Pour l'allocation de kilométrage 
  3.1 Une facture d'achat d'essence au lieu de formation est requise.
  3.2 La distance doit dépasser 40 km (80 km aller-retour)</t>
  </si>
  <si>
    <t xml:space="preserve">  3.3 La distance est calculée selon le site de Transport Québec</t>
  </si>
  <si>
    <t>4) Pour un perfectionnement individuel, le montant total demandé ne peut dépasser 2 000 $</t>
  </si>
  <si>
    <t>Détail des pièces justificatives requises</t>
  </si>
  <si>
    <t>Maximum</t>
  </si>
  <si>
    <t>précisions</t>
  </si>
  <si>
    <t>Honoraires des formateurs/coût d'inscription</t>
  </si>
  <si>
    <t>VOIR 4)</t>
  </si>
  <si>
    <t>Coût de matériel ou fournitures</t>
  </si>
  <si>
    <t>avant taxes</t>
  </si>
  <si>
    <t>Automobile-kilométrage</t>
  </si>
  <si>
    <t>kilométrage selon Transport Québec</t>
  </si>
  <si>
    <t>Autobus, train, taxi, bateau, avion</t>
  </si>
  <si>
    <t>classe économique</t>
  </si>
  <si>
    <t>Location d'auto et essence</t>
  </si>
  <si>
    <t xml:space="preserve">Hébergement </t>
  </si>
  <si>
    <t>par nuit avant taxes</t>
  </si>
  <si>
    <t>Taxe d'hébergement sur facture d'hôtel</t>
  </si>
  <si>
    <t>calculé sur la portion admissible seulement</t>
  </si>
  <si>
    <t>Restaurant - déjeuner</t>
  </si>
  <si>
    <t>avec taxes et sans pourboire</t>
  </si>
  <si>
    <t>Restaurant - dîner</t>
  </si>
  <si>
    <t>Restaurant - souper</t>
  </si>
  <si>
    <t>Épicerie</t>
  </si>
  <si>
    <t>par jour avec taxes SI PAS DE RESTAURANT</t>
  </si>
  <si>
    <t xml:space="preserve">  2.4 Hôtel (111 $), AirBnb et équivalent (101$), chez un particulier (45$) avant tps, tvq et taxe d'hébergement</t>
  </si>
  <si>
    <r>
      <t>1) Les factures sont requises</t>
    </r>
    <r>
      <rPr>
        <b/>
        <sz val="11"/>
        <color rgb="FFFF0000"/>
        <rFont val="Century Gothic"/>
        <family val="1"/>
      </rPr>
      <t xml:space="preserve"> avec preuve de paiement</t>
    </r>
    <r>
      <rPr>
        <b/>
        <sz val="11"/>
        <color theme="1"/>
        <rFont val="Century Gothic"/>
        <family val="1"/>
      </rPr>
      <t xml:space="preserve"> pour TOUTES les dépenses
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</si>
</sst>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Century Gothic"/>
      <family val="1"/>
    </font>
    <font>
      <b/>
      <u/>
      <sz val="11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rgb="FFFF0000"/>
      <name val="Century Gothic"/>
      <family val="1"/>
    </font>
    <font>
      <sz val="12"/>
      <color theme="1"/>
      <name val="Century Gothic"/>
      <family val="1"/>
    </font>
    <font>
      <sz val="11"/>
      <color rgb="FFFF0000"/>
      <name val="Century Gothic"/>
      <family val="1"/>
    </font>
    <font>
      <sz val="10"/>
      <color theme="1"/>
      <name val="Century Gothic"/>
      <family val="1"/>
    </font>
    <font>
      <b/>
      <sz val="12"/>
      <color theme="1"/>
      <name val="Century Gothic"/>
      <family val="1"/>
    </font>
    <font>
      <u/>
      <sz val="12"/>
      <color theme="10"/>
      <name val="Aptos Narrow"/>
      <family val="2"/>
      <scheme val="minor"/>
    </font>
    <font>
      <u/>
      <sz val="11"/>
      <color theme="10"/>
      <name val="Century Gothic"/>
      <family val="1"/>
    </font>
    <font>
      <u/>
      <sz val="11"/>
      <color theme="1"/>
      <name val="Century Gothic"/>
      <family val="1"/>
    </font>
    <font>
      <u/>
      <sz val="8"/>
      <color theme="10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49" fontId="2" fillId="2" borderId="12" xfId="0" applyNumberFormat="1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Font="1"/>
    <xf numFmtId="0" fontId="6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9" fillId="0" borderId="0" xfId="0" applyFont="1"/>
    <xf numFmtId="0" fontId="4" fillId="0" borderId="2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10" xfId="0" applyFont="1" applyBorder="1"/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0" xfId="0" applyFont="1" applyFill="1" applyBorder="1"/>
    <xf numFmtId="44" fontId="2" fillId="0" borderId="0" xfId="1" applyFont="1" applyFill="1" applyAlignment="1">
      <alignment horizontal="justify" vertical="center"/>
    </xf>
    <xf numFmtId="44" fontId="4" fillId="2" borderId="13" xfId="1" applyFont="1" applyFill="1" applyBorder="1" applyAlignment="1">
      <alignment horizontal="justify" vertical="center"/>
    </xf>
    <xf numFmtId="44" fontId="4" fillId="2" borderId="0" xfId="1" applyFont="1" applyFill="1" applyBorder="1" applyAlignment="1">
      <alignment horizontal="left" vertical="center"/>
    </xf>
    <xf numFmtId="44" fontId="4" fillId="2" borderId="6" xfId="1" applyFont="1" applyFill="1" applyBorder="1" applyAlignment="1">
      <alignment horizontal="left" vertical="center"/>
    </xf>
    <xf numFmtId="44" fontId="4" fillId="0" borderId="2" xfId="1" applyFont="1" applyFill="1" applyBorder="1" applyAlignment="1">
      <alignment horizontal="justify" vertical="center"/>
    </xf>
    <xf numFmtId="44" fontId="4" fillId="0" borderId="0" xfId="1" applyFont="1" applyFill="1" applyBorder="1" applyAlignment="1">
      <alignment horizontal="justify" vertical="center"/>
    </xf>
    <xf numFmtId="44" fontId="2" fillId="2" borderId="10" xfId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44" fontId="4" fillId="0" borderId="0" xfId="1" applyFont="1" applyFill="1" applyAlignment="1">
      <alignment horizontal="center"/>
    </xf>
    <xf numFmtId="44" fontId="2" fillId="2" borderId="10" xfId="1" applyFont="1" applyFill="1" applyBorder="1" applyAlignment="1">
      <alignment horizontal="center"/>
    </xf>
    <xf numFmtId="44" fontId="4" fillId="0" borderId="10" xfId="1" applyFont="1" applyFill="1" applyBorder="1"/>
    <xf numFmtId="44" fontId="4" fillId="3" borderId="10" xfId="1" applyFont="1" applyFill="1" applyBorder="1"/>
    <xf numFmtId="44" fontId="4" fillId="0" borderId="0" xfId="1" applyFont="1" applyFill="1"/>
    <xf numFmtId="44" fontId="2" fillId="2" borderId="1" xfId="1" applyFont="1" applyFill="1" applyBorder="1" applyAlignment="1">
      <alignment horizontal="center" vertical="center"/>
    </xf>
    <xf numFmtId="44" fontId="4" fillId="2" borderId="14" xfId="1" applyFont="1" applyFill="1" applyBorder="1"/>
    <xf numFmtId="44" fontId="4" fillId="2" borderId="4" xfId="1" applyFont="1" applyFill="1" applyBorder="1" applyAlignment="1">
      <alignment horizontal="left" vertical="center"/>
    </xf>
    <xf numFmtId="44" fontId="4" fillId="2" borderId="7" xfId="1" applyFont="1" applyFill="1" applyBorder="1" applyAlignment="1">
      <alignment horizontal="left" vertical="center"/>
    </xf>
    <xf numFmtId="44" fontId="4" fillId="0" borderId="2" xfId="1" applyFont="1" applyFill="1" applyBorder="1"/>
    <xf numFmtId="44" fontId="4" fillId="0" borderId="0" xfId="1" applyFont="1" applyFill="1" applyBorder="1"/>
    <xf numFmtId="44" fontId="2" fillId="2" borderId="1" xfId="1" applyFont="1" applyFill="1" applyBorder="1" applyAlignment="1">
      <alignment horizontal="center"/>
    </xf>
    <xf numFmtId="0" fontId="2" fillId="0" borderId="0" xfId="0" applyFont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4" fillId="4" borderId="0" xfId="0" applyFont="1" applyFill="1" applyAlignment="1">
      <alignment horizontal="left" vertical="justify"/>
    </xf>
    <xf numFmtId="0" fontId="9" fillId="4" borderId="0" xfId="0" applyFont="1" applyFill="1"/>
    <xf numFmtId="0" fontId="4" fillId="0" borderId="0" xfId="0" applyFont="1" applyAlignment="1">
      <alignment horizontal="left" vertical="justify" indent="1"/>
    </xf>
    <xf numFmtId="0" fontId="8" fillId="0" borderId="0" xfId="0" applyFont="1" applyAlignment="1">
      <alignment horizontal="left" vertical="justify"/>
    </xf>
    <xf numFmtId="0" fontId="11" fillId="0" borderId="0" xfId="2" applyFont="1" applyFill="1" applyAlignment="1"/>
    <xf numFmtId="44" fontId="8" fillId="0" borderId="0" xfId="1" applyFont="1" applyFill="1" applyAlignment="1">
      <alignment horizontal="justify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2" applyFont="1" applyFill="1" applyAlignment="1">
      <alignment vertical="center"/>
    </xf>
    <xf numFmtId="44" fontId="8" fillId="0" borderId="0" xfId="1" applyFont="1" applyFill="1" applyAlignment="1">
      <alignment horizontal="center" vertical="center"/>
    </xf>
    <xf numFmtId="0" fontId="6" fillId="4" borderId="0" xfId="0" applyFont="1" applyFill="1"/>
    <xf numFmtId="0" fontId="4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justify" vertical="center"/>
    </xf>
    <xf numFmtId="0" fontId="4" fillId="5" borderId="0" xfId="0" applyFont="1" applyFill="1"/>
    <xf numFmtId="0" fontId="6" fillId="5" borderId="0" xfId="0" applyFont="1" applyFill="1"/>
    <xf numFmtId="10" fontId="8" fillId="4" borderId="0" xfId="1" applyNumberFormat="1" applyFont="1" applyFill="1" applyAlignment="1">
      <alignment horizontal="center" vertical="center"/>
    </xf>
    <xf numFmtId="0" fontId="4" fillId="4" borderId="0" xfId="0" applyFont="1" applyFill="1"/>
    <xf numFmtId="44" fontId="2" fillId="2" borderId="10" xfId="1" applyFont="1" applyFill="1" applyBorder="1"/>
    <xf numFmtId="0" fontId="5" fillId="0" borderId="9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justify" vertical="center"/>
      <protection locked="0"/>
    </xf>
    <xf numFmtId="44" fontId="2" fillId="0" borderId="0" xfId="1" applyFont="1" applyFill="1" applyAlignment="1" applyProtection="1">
      <alignment horizontal="justify" vertical="center"/>
      <protection locked="0"/>
    </xf>
    <xf numFmtId="44" fontId="4" fillId="0" borderId="0" xfId="1" applyFont="1" applyFill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4" fontId="4" fillId="0" borderId="10" xfId="1" applyFont="1" applyFill="1" applyBorder="1" applyAlignment="1" applyProtection="1">
      <alignment horizontal="center" vertical="center"/>
      <protection locked="0"/>
    </xf>
    <xf numFmtId="44" fontId="4" fillId="0" borderId="10" xfId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4" fontId="4" fillId="3" borderId="10" xfId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44" fontId="4" fillId="0" borderId="10" xfId="1" applyFont="1" applyFill="1" applyBorder="1" applyProtection="1">
      <protection locked="0"/>
    </xf>
    <xf numFmtId="44" fontId="4" fillId="3" borderId="10" xfId="1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10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44" fontId="8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justify" indent="1"/>
    </xf>
    <xf numFmtId="0" fontId="2" fillId="4" borderId="0" xfId="0" applyFont="1" applyFill="1" applyAlignment="1">
      <alignment horizontal="left" vertical="justify" wrapText="1"/>
    </xf>
    <xf numFmtId="0" fontId="2" fillId="4" borderId="0" xfId="0" applyFont="1" applyFill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4" fillId="4" borderId="0" xfId="0" applyFont="1" applyFill="1" applyAlignment="1">
      <alignment horizontal="left" vertical="justify"/>
    </xf>
    <xf numFmtId="0" fontId="2" fillId="0" borderId="0" xfId="0" applyFont="1" applyAlignment="1">
      <alignment horizontal="left" vertical="justify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quebec511.info/fr/distances/index.asp" TargetMode="External"/><Relationship Id="rId1" Type="http://schemas.openxmlformats.org/officeDocument/2006/relationships/hyperlink" Target="https://www.quebec511.info/fr/distances/index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E5A1-3406-3540-A332-F4C347EA694A}">
  <dimension ref="A1:E51"/>
  <sheetViews>
    <sheetView zoomScaleNormal="100" workbookViewId="0">
      <selection activeCell="I31" sqref="I31"/>
    </sheetView>
  </sheetViews>
  <sheetFormatPr baseColWidth="10" defaultColWidth="10.8984375" defaultRowHeight="13.8" x14ac:dyDescent="0.25"/>
  <cols>
    <col min="1" max="1" width="43" style="7" customWidth="1"/>
    <col min="2" max="2" width="12" style="7" customWidth="1"/>
    <col min="3" max="4" width="12" style="37" customWidth="1"/>
    <col min="5" max="5" width="11.3984375" style="37" bestFit="1" customWidth="1"/>
    <col min="6" max="16384" width="10.8984375" style="7"/>
  </cols>
  <sheetData>
    <row r="1" spans="1:5" x14ac:dyDescent="0.25">
      <c r="A1" s="5"/>
      <c r="B1" s="69" t="s">
        <v>0</v>
      </c>
      <c r="C1" s="70"/>
      <c r="D1" s="70"/>
      <c r="E1" s="71"/>
    </row>
    <row r="2" spans="1:5" x14ac:dyDescent="0.25">
      <c r="A2" s="5"/>
      <c r="B2" s="6"/>
      <c r="C2" s="25"/>
      <c r="D2" s="25"/>
    </row>
    <row r="3" spans="1:5" x14ac:dyDescent="0.25">
      <c r="A3" s="2" t="s">
        <v>1</v>
      </c>
      <c r="B3" s="3" t="s">
        <v>2</v>
      </c>
      <c r="C3" s="26"/>
      <c r="D3" s="26"/>
      <c r="E3" s="39"/>
    </row>
    <row r="4" spans="1:5" x14ac:dyDescent="0.25">
      <c r="A4" s="66" t="s">
        <v>3</v>
      </c>
      <c r="B4" s="85" t="s">
        <v>4</v>
      </c>
      <c r="C4" s="86"/>
      <c r="D4" s="86"/>
      <c r="E4" s="87"/>
    </row>
    <row r="5" spans="1:5" x14ac:dyDescent="0.25">
      <c r="A5" s="67" t="s">
        <v>5</v>
      </c>
      <c r="B5" s="85" t="s">
        <v>6</v>
      </c>
      <c r="C5" s="86"/>
      <c r="D5" s="86"/>
      <c r="E5" s="87"/>
    </row>
    <row r="6" spans="1:5" x14ac:dyDescent="0.25">
      <c r="A6" s="67" t="s">
        <v>7</v>
      </c>
      <c r="B6" s="9" t="s">
        <v>8</v>
      </c>
      <c r="C6" s="27"/>
      <c r="D6" s="27"/>
      <c r="E6" s="40"/>
    </row>
    <row r="7" spans="1:5" x14ac:dyDescent="0.25">
      <c r="A7" s="67" t="s">
        <v>9</v>
      </c>
      <c r="B7" s="9"/>
      <c r="C7" s="27"/>
      <c r="D7" s="27"/>
      <c r="E7" s="40"/>
    </row>
    <row r="8" spans="1:5" x14ac:dyDescent="0.25">
      <c r="A8" s="68" t="s">
        <v>10</v>
      </c>
      <c r="B8" s="10"/>
      <c r="C8" s="28"/>
      <c r="D8" s="28"/>
      <c r="E8" s="41"/>
    </row>
    <row r="9" spans="1:5" ht="5.0999999999999996" customHeight="1" x14ac:dyDescent="0.25">
      <c r="B9" s="15"/>
      <c r="C9" s="33"/>
      <c r="D9" s="33"/>
      <c r="E9" s="33"/>
    </row>
    <row r="10" spans="1:5" x14ac:dyDescent="0.25">
      <c r="A10" s="4" t="s">
        <v>11</v>
      </c>
      <c r="B10" s="90"/>
      <c r="C10" s="90"/>
      <c r="D10" s="90"/>
      <c r="E10" s="91"/>
    </row>
    <row r="11" spans="1:5" x14ac:dyDescent="0.25">
      <c r="A11" s="18" t="s">
        <v>12</v>
      </c>
      <c r="B11" s="88"/>
      <c r="C11" s="88"/>
      <c r="D11" s="88"/>
      <c r="E11" s="88"/>
    </row>
    <row r="12" spans="1:5" x14ac:dyDescent="0.25">
      <c r="A12" s="18" t="s">
        <v>13</v>
      </c>
      <c r="B12" s="89"/>
      <c r="C12" s="89"/>
      <c r="D12" s="89"/>
      <c r="E12" s="89"/>
    </row>
    <row r="13" spans="1:5" x14ac:dyDescent="0.25">
      <c r="A13" s="18" t="s">
        <v>14</v>
      </c>
      <c r="B13" s="89"/>
      <c r="C13" s="89"/>
      <c r="D13" s="89"/>
      <c r="E13" s="89"/>
    </row>
    <row r="14" spans="1:5" x14ac:dyDescent="0.25">
      <c r="A14" s="19" t="s">
        <v>15</v>
      </c>
      <c r="B14" s="89"/>
      <c r="C14" s="89"/>
      <c r="D14" s="89"/>
      <c r="E14" s="89"/>
    </row>
    <row r="15" spans="1:5" x14ac:dyDescent="0.25">
      <c r="A15" s="5"/>
      <c r="B15" s="13"/>
      <c r="C15" s="29"/>
      <c r="D15" s="29"/>
      <c r="E15" s="42"/>
    </row>
    <row r="16" spans="1:5" x14ac:dyDescent="0.25">
      <c r="A16" s="20" t="s">
        <v>16</v>
      </c>
      <c r="B16" s="14"/>
      <c r="C16" s="30"/>
      <c r="D16" s="30"/>
      <c r="E16" s="43"/>
    </row>
    <row r="17" spans="1:5" x14ac:dyDescent="0.25">
      <c r="A17" s="1"/>
      <c r="B17" s="22" t="s">
        <v>17</v>
      </c>
      <c r="C17" s="31" t="s">
        <v>18</v>
      </c>
      <c r="D17" s="31" t="s">
        <v>19</v>
      </c>
      <c r="E17" s="34" t="s">
        <v>20</v>
      </c>
    </row>
    <row r="18" spans="1:5" x14ac:dyDescent="0.25">
      <c r="A18" s="11" t="s">
        <v>21</v>
      </c>
      <c r="B18" s="73"/>
      <c r="C18" s="74"/>
      <c r="D18" s="74">
        <f>B18*C18</f>
        <v>0</v>
      </c>
      <c r="E18" s="75">
        <f>D18*0.14975</f>
        <v>0</v>
      </c>
    </row>
    <row r="19" spans="1:5" x14ac:dyDescent="0.25">
      <c r="A19" s="11" t="s">
        <v>22</v>
      </c>
      <c r="B19" s="76"/>
      <c r="C19" s="77"/>
      <c r="D19" s="74"/>
      <c r="E19" s="75">
        <f>D19*0.14975</f>
        <v>0</v>
      </c>
    </row>
    <row r="20" spans="1:5" ht="5.0999999999999996" customHeight="1" x14ac:dyDescent="0.25">
      <c r="B20" s="15"/>
      <c r="C20" s="33"/>
      <c r="D20" s="33"/>
      <c r="E20" s="33"/>
    </row>
    <row r="21" spans="1:5" x14ac:dyDescent="0.25">
      <c r="A21" s="16" t="s">
        <v>23</v>
      </c>
      <c r="B21" s="21" t="s">
        <v>24</v>
      </c>
      <c r="C21" s="34" t="s">
        <v>25</v>
      </c>
      <c r="D21" s="34" t="s">
        <v>19</v>
      </c>
      <c r="E21" s="34" t="s">
        <v>20</v>
      </c>
    </row>
    <row r="22" spans="1:5" x14ac:dyDescent="0.25">
      <c r="A22" s="17" t="s">
        <v>26</v>
      </c>
      <c r="B22" s="78"/>
      <c r="C22" s="79">
        <v>0.64</v>
      </c>
      <c r="D22" s="79">
        <f>B22*C22</f>
        <v>0</v>
      </c>
      <c r="E22" s="36"/>
    </row>
    <row r="23" spans="1:5" x14ac:dyDescent="0.25">
      <c r="A23" s="72" t="s">
        <v>27</v>
      </c>
      <c r="B23" s="24"/>
      <c r="C23" s="36"/>
      <c r="D23" s="35"/>
      <c r="E23" s="75">
        <f>D23*0.14975</f>
        <v>0</v>
      </c>
    </row>
    <row r="24" spans="1:5" x14ac:dyDescent="0.25">
      <c r="A24" s="17" t="s">
        <v>28</v>
      </c>
      <c r="B24" s="24"/>
      <c r="C24" s="36"/>
      <c r="D24" s="79"/>
      <c r="E24" s="80"/>
    </row>
    <row r="25" spans="1:5" ht="5.0999999999999996" customHeight="1" x14ac:dyDescent="0.25">
      <c r="B25" s="15"/>
      <c r="C25" s="33"/>
      <c r="D25" s="33"/>
      <c r="E25" s="33"/>
    </row>
    <row r="26" spans="1:5" x14ac:dyDescent="0.25">
      <c r="A26" s="16" t="s">
        <v>29</v>
      </c>
      <c r="B26" s="23" t="s">
        <v>30</v>
      </c>
      <c r="C26" s="38" t="s">
        <v>31</v>
      </c>
      <c r="D26" s="38" t="s">
        <v>19</v>
      </c>
      <c r="E26" s="44" t="s">
        <v>20</v>
      </c>
    </row>
    <row r="27" spans="1:5" x14ac:dyDescent="0.25">
      <c r="A27" s="78" t="s">
        <v>32</v>
      </c>
      <c r="B27" s="73"/>
      <c r="C27" s="74">
        <v>66.650000000000006</v>
      </c>
      <c r="D27" s="32">
        <f>B27*C27</f>
        <v>0</v>
      </c>
      <c r="E27" s="80"/>
    </row>
    <row r="28" spans="1:5" x14ac:dyDescent="0.25">
      <c r="A28" s="78" t="s">
        <v>33</v>
      </c>
      <c r="B28" s="78"/>
      <c r="C28" s="79"/>
      <c r="D28" s="32">
        <f t="shared" ref="D28:D30" si="0">B28*C28</f>
        <v>0</v>
      </c>
      <c r="E28" s="80"/>
    </row>
    <row r="29" spans="1:5" x14ac:dyDescent="0.25">
      <c r="A29" s="78" t="s">
        <v>34</v>
      </c>
      <c r="B29" s="78"/>
      <c r="C29" s="79"/>
      <c r="D29" s="32">
        <f t="shared" si="0"/>
        <v>0</v>
      </c>
      <c r="E29" s="80"/>
    </row>
    <row r="30" spans="1:5" x14ac:dyDescent="0.25">
      <c r="A30" s="78" t="s">
        <v>35</v>
      </c>
      <c r="B30" s="78"/>
      <c r="C30" s="79"/>
      <c r="D30" s="32">
        <f t="shared" si="0"/>
        <v>0</v>
      </c>
      <c r="E30" s="80"/>
    </row>
    <row r="31" spans="1:5" ht="5.0999999999999996" customHeight="1" x14ac:dyDescent="0.25">
      <c r="B31" s="15"/>
      <c r="C31" s="33"/>
      <c r="D31" s="33"/>
      <c r="E31" s="33"/>
    </row>
    <row r="32" spans="1:5" x14ac:dyDescent="0.25">
      <c r="A32" s="16" t="s">
        <v>36</v>
      </c>
      <c r="B32" s="23" t="s">
        <v>37</v>
      </c>
      <c r="C32" s="38" t="s">
        <v>38</v>
      </c>
      <c r="D32" s="38" t="s">
        <v>19</v>
      </c>
      <c r="E32" s="44" t="s">
        <v>20</v>
      </c>
    </row>
    <row r="33" spans="1:5" x14ac:dyDescent="0.25">
      <c r="A33" s="78" t="s">
        <v>39</v>
      </c>
      <c r="B33" s="73"/>
      <c r="C33" s="74"/>
      <c r="D33" s="32">
        <f t="shared" ref="D33" si="1">B33*C33</f>
        <v>0</v>
      </c>
      <c r="E33" s="75">
        <f>D33*0.14975</f>
        <v>0</v>
      </c>
    </row>
    <row r="34" spans="1:5" x14ac:dyDescent="0.25">
      <c r="A34" s="17" t="s">
        <v>40</v>
      </c>
      <c r="B34" s="81"/>
      <c r="C34" s="80"/>
      <c r="D34" s="35">
        <f>D33*3.5%</f>
        <v>0</v>
      </c>
      <c r="E34" s="75">
        <f>D34*0.14975</f>
        <v>0</v>
      </c>
    </row>
    <row r="35" spans="1:5" ht="5.0999999999999996" customHeight="1" x14ac:dyDescent="0.25">
      <c r="B35" s="15"/>
      <c r="C35" s="33"/>
      <c r="D35" s="33"/>
      <c r="E35" s="33"/>
    </row>
    <row r="36" spans="1:5" x14ac:dyDescent="0.25">
      <c r="A36" s="16" t="s">
        <v>41</v>
      </c>
      <c r="B36" s="23" t="s">
        <v>30</v>
      </c>
      <c r="C36" s="38" t="s">
        <v>42</v>
      </c>
      <c r="D36" s="38" t="s">
        <v>19</v>
      </c>
      <c r="E36" s="44" t="s">
        <v>20</v>
      </c>
    </row>
    <row r="37" spans="1:5" x14ac:dyDescent="0.25">
      <c r="A37" s="78" t="s">
        <v>43</v>
      </c>
      <c r="B37" s="82"/>
      <c r="C37" s="79"/>
      <c r="D37" s="32">
        <f t="shared" ref="D37:D39" si="2">B37*C37</f>
        <v>0</v>
      </c>
      <c r="E37" s="75">
        <f>D37*0.14975</f>
        <v>0</v>
      </c>
    </row>
    <row r="38" spans="1:5" x14ac:dyDescent="0.25">
      <c r="A38" s="78" t="s">
        <v>44</v>
      </c>
      <c r="B38" s="78"/>
      <c r="C38" s="79"/>
      <c r="D38" s="32">
        <f t="shared" si="2"/>
        <v>0</v>
      </c>
      <c r="E38" s="75">
        <f>D38*0.14975</f>
        <v>0</v>
      </c>
    </row>
    <row r="39" spans="1:5" x14ac:dyDescent="0.25">
      <c r="A39" s="78" t="s">
        <v>44</v>
      </c>
      <c r="B39" s="78"/>
      <c r="C39" s="79"/>
      <c r="D39" s="32">
        <f t="shared" si="2"/>
        <v>0</v>
      </c>
      <c r="E39" s="75">
        <f>D39*0.14975</f>
        <v>0</v>
      </c>
    </row>
    <row r="42" spans="1:5" x14ac:dyDescent="0.25">
      <c r="A42" s="92" t="s">
        <v>45</v>
      </c>
      <c r="B42" s="93"/>
      <c r="C42" s="94"/>
      <c r="D42" s="35">
        <f>SUM(D17:D40)</f>
        <v>0</v>
      </c>
      <c r="E42" s="35">
        <f>SUM(E17:E40)</f>
        <v>0</v>
      </c>
    </row>
    <row r="43" spans="1:5" x14ac:dyDescent="0.25">
      <c r="A43" s="92" t="s">
        <v>46</v>
      </c>
      <c r="B43" s="93"/>
      <c r="C43" s="93"/>
      <c r="D43" s="94"/>
      <c r="E43" s="35">
        <f>SUM(D42:E42)</f>
        <v>0</v>
      </c>
    </row>
    <row r="44" spans="1:5" x14ac:dyDescent="0.25">
      <c r="A44" s="95" t="s">
        <v>47</v>
      </c>
      <c r="B44" s="96"/>
      <c r="C44" s="96"/>
      <c r="D44" s="97"/>
      <c r="E44" s="65">
        <f>IF(E43&gt;=2000,2000,E43)</f>
        <v>0</v>
      </c>
    </row>
    <row r="45" spans="1:5" x14ac:dyDescent="0.25">
      <c r="A45" s="84" t="s">
        <v>48</v>
      </c>
      <c r="B45" s="84"/>
      <c r="C45" s="84"/>
      <c r="D45" s="84"/>
      <c r="E45" s="65">
        <f>E44*15%</f>
        <v>0</v>
      </c>
    </row>
    <row r="46" spans="1:5" x14ac:dyDescent="0.25">
      <c r="A46" s="84" t="s">
        <v>49</v>
      </c>
      <c r="B46" s="84"/>
      <c r="C46" s="84"/>
      <c r="D46" s="84"/>
      <c r="E46" s="65">
        <f>E44-E45</f>
        <v>0</v>
      </c>
    </row>
    <row r="48" spans="1:5" x14ac:dyDescent="0.25">
      <c r="A48" s="83" t="s">
        <v>50</v>
      </c>
    </row>
    <row r="49" spans="1:1" x14ac:dyDescent="0.25">
      <c r="A49" s="83" t="s">
        <v>51</v>
      </c>
    </row>
    <row r="51" spans="1:1" x14ac:dyDescent="0.25">
      <c r="A51" s="7" t="s">
        <v>52</v>
      </c>
    </row>
  </sheetData>
  <sheetProtection sheet="1" objects="1" scenarios="1"/>
  <mergeCells count="12">
    <mergeCell ref="A46:D46"/>
    <mergeCell ref="B4:E4"/>
    <mergeCell ref="B5:E5"/>
    <mergeCell ref="B11:E11"/>
    <mergeCell ref="B12:E12"/>
    <mergeCell ref="B13:E13"/>
    <mergeCell ref="B14:E14"/>
    <mergeCell ref="B10:E10"/>
    <mergeCell ref="A42:C42"/>
    <mergeCell ref="A43:D43"/>
    <mergeCell ref="A44:D44"/>
    <mergeCell ref="A45:D45"/>
  </mergeCells>
  <dataValidations count="7">
    <dataValidation type="decimal" errorStyle="warning" operator="lessThanOrEqual" allowBlank="1" showInputMessage="1" showErrorMessage="1" errorTitle="Montant admissible" error="Le taux horaire maximal admissible _x000a_est de 150 $ / h. " promptTitle="Taux maximal" prompt="Le taux horaire maximal admissible est de 150 $ pour les formateurs, 50 $ pour les techniciens" sqref="C18" xr:uid="{470760DD-0F83-5246-9744-C672BF522914}">
      <formula1>150</formula1>
    </dataValidation>
    <dataValidation type="decimal" errorStyle="warning" operator="lessThanOrEqual" allowBlank="1" showInputMessage="1" showErrorMessage="1" errorTitle="Barême Perdiem" sqref="C27" xr:uid="{E057F75E-2582-3441-BD68-8AB128015D6E}">
      <formula1>66.65</formula1>
    </dataValidation>
    <dataValidation allowBlank="1" showInputMessage="1" showErrorMessage="1" promptTitle="Montant maximal" prompt="Maximal admissible :_x000a_14,95 $/déjeuner_x000a_Taxes et pourboire inclus" sqref="C28" xr:uid="{E4907E15-C785-8742-9730-3802C6A5CA17}"/>
    <dataValidation allowBlank="1" showInputMessage="1" showErrorMessage="1" promptTitle="Montant maximal" prompt="Maximal admissible :_x000a_20,60 $/dîner_x000a_taxes et pourboire inclus" sqref="C29" xr:uid="{99C95EBC-3786-A34E-ACAB-D9FBA854C146}"/>
    <dataValidation allowBlank="1" showInputMessage="1" showErrorMessage="1" promptTitle="Montant maximal" prompt="Maximal admissible :_x000a_31,10 $/souper_x000a_taxes et pourboire inclus" sqref="C30" xr:uid="{CBAA3A1E-5A8E-6D42-BBBD-C71AB44AD2DA}"/>
    <dataValidation allowBlank="1" showInputMessage="1" showErrorMessage="1" promptTitle="Montant maximal" prompt="Maximum admissible :_x000a_Hôtel : 106 $/nuit_x000a_AirBnb : 101 $/nuit_x000a_Chez un particulier : 43 $/nuit" sqref="C33" xr:uid="{1D40B3F6-442C-914C-A760-F03AF27652E9}"/>
    <dataValidation type="decimal" errorStyle="warning" operator="lessThanOrEqual" allowBlank="1" showInputMessage="1" showErrorMessage="1" errorTitle="Montant maximum" error="Le montant de matériel admissible ne peut dépasser 250 $." sqref="C37" xr:uid="{DFDF0710-E809-7D42-8691-056528B57BEB}">
      <formula1>250</formula1>
    </dataValidation>
  </dataValidations>
  <pageMargins left="0.5" right="0.25" top="0.75" bottom="0.75" header="0.3" footer="0.3"/>
  <pageSetup orientation="portrait" horizontalDpi="0" verticalDpi="0"/>
  <ignoredErrors>
    <ignoredError sqref="D18 E18:E19 D22 E23 E33:E34 E37:E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BB4C-687E-F443-9AAE-1FDD3915BBB0}">
  <dimension ref="A1:F31"/>
  <sheetViews>
    <sheetView tabSelected="1" workbookViewId="0">
      <selection activeCell="I13" sqref="I13"/>
    </sheetView>
  </sheetViews>
  <sheetFormatPr baseColWidth="10" defaultColWidth="10.8984375" defaultRowHeight="15" x14ac:dyDescent="0.25"/>
  <cols>
    <col min="1" max="1" width="51.3984375" style="8" customWidth="1"/>
    <col min="2" max="16384" width="10.8984375" style="8"/>
  </cols>
  <sheetData>
    <row r="1" spans="1:6" x14ac:dyDescent="0.25">
      <c r="A1" s="48" t="s">
        <v>53</v>
      </c>
      <c r="B1" s="58"/>
      <c r="C1" s="58"/>
      <c r="D1" s="58"/>
      <c r="E1" s="58"/>
    </row>
    <row r="3" spans="1:6" s="12" customFormat="1" x14ac:dyDescent="0.25">
      <c r="A3" s="100" t="s">
        <v>88</v>
      </c>
      <c r="B3" s="101"/>
      <c r="C3" s="101"/>
      <c r="D3" s="101"/>
      <c r="E3" s="101"/>
      <c r="F3" s="101"/>
    </row>
    <row r="4" spans="1:6" x14ac:dyDescent="0.25">
      <c r="A4" s="99" t="s">
        <v>54</v>
      </c>
      <c r="B4" s="99"/>
      <c r="C4" s="99"/>
      <c r="D4" s="99"/>
      <c r="E4" s="99"/>
      <c r="F4" s="99"/>
    </row>
    <row r="5" spans="1:6" x14ac:dyDescent="0.25">
      <c r="A5" s="99" t="s">
        <v>55</v>
      </c>
      <c r="B5" s="99"/>
      <c r="C5" s="99"/>
      <c r="D5" s="99"/>
      <c r="E5" s="99"/>
      <c r="F5" s="99"/>
    </row>
    <row r="6" spans="1:6" x14ac:dyDescent="0.25">
      <c r="A6" s="99" t="s">
        <v>56</v>
      </c>
      <c r="B6" s="99"/>
      <c r="C6" s="99"/>
      <c r="D6" s="99"/>
      <c r="E6" s="99"/>
      <c r="F6" s="99"/>
    </row>
    <row r="7" spans="1:6" x14ac:dyDescent="0.25">
      <c r="A7" s="49"/>
      <c r="B7" s="49"/>
      <c r="C7" s="49"/>
      <c r="D7" s="49"/>
      <c r="E7" s="49"/>
      <c r="F7" s="49"/>
    </row>
    <row r="8" spans="1:6" x14ac:dyDescent="0.25">
      <c r="A8" s="45" t="s">
        <v>57</v>
      </c>
      <c r="B8" s="50"/>
      <c r="C8" s="50"/>
      <c r="D8" s="50"/>
      <c r="E8" s="50"/>
      <c r="F8" s="50"/>
    </row>
    <row r="9" spans="1:6" x14ac:dyDescent="0.25">
      <c r="A9" s="47" t="s">
        <v>58</v>
      </c>
      <c r="B9" s="50"/>
      <c r="C9" s="50"/>
      <c r="D9" s="50"/>
      <c r="E9" s="50"/>
      <c r="F9" s="50"/>
    </row>
    <row r="10" spans="1:6" x14ac:dyDescent="0.25">
      <c r="A10" s="102" t="s">
        <v>59</v>
      </c>
      <c r="B10" s="102"/>
      <c r="C10" s="102"/>
      <c r="D10" s="102"/>
      <c r="E10" s="102"/>
      <c r="F10" s="50"/>
    </row>
    <row r="11" spans="1:6" x14ac:dyDescent="0.25">
      <c r="A11" s="103" t="s">
        <v>60</v>
      </c>
      <c r="B11" s="103"/>
      <c r="C11" s="103"/>
      <c r="D11" s="103"/>
      <c r="E11" s="103"/>
      <c r="F11" s="103"/>
    </row>
    <row r="12" spans="1:6" x14ac:dyDescent="0.25">
      <c r="A12" s="103" t="s">
        <v>87</v>
      </c>
      <c r="B12" s="103"/>
      <c r="C12" s="103"/>
      <c r="D12" s="103"/>
      <c r="E12" s="103"/>
      <c r="F12" s="103"/>
    </row>
    <row r="13" spans="1:6" x14ac:dyDescent="0.25">
      <c r="A13" s="46" t="s">
        <v>61</v>
      </c>
      <c r="B13" s="50"/>
      <c r="C13" s="50"/>
      <c r="D13" s="50"/>
      <c r="E13" s="50"/>
      <c r="F13" s="50"/>
    </row>
    <row r="14" spans="1:6" x14ac:dyDescent="0.25">
      <c r="A14" s="46"/>
      <c r="B14" s="46"/>
      <c r="C14" s="46"/>
      <c r="D14" s="46"/>
      <c r="E14" s="46"/>
      <c r="F14" s="46"/>
    </row>
    <row r="15" spans="1:6" x14ac:dyDescent="0.25">
      <c r="A15" s="104" t="s">
        <v>62</v>
      </c>
      <c r="B15" s="104"/>
      <c r="C15" s="104"/>
      <c r="D15" s="104"/>
      <c r="E15" s="104"/>
      <c r="F15" s="104"/>
    </row>
    <row r="16" spans="1:6" x14ac:dyDescent="0.25">
      <c r="A16" s="51" t="s">
        <v>63</v>
      </c>
      <c r="C16" s="52"/>
    </row>
    <row r="17" spans="1:6" x14ac:dyDescent="0.25">
      <c r="A17" s="51"/>
      <c r="C17" s="52"/>
    </row>
    <row r="18" spans="1:6" x14ac:dyDescent="0.25">
      <c r="A18" s="104" t="s">
        <v>64</v>
      </c>
      <c r="B18" s="104"/>
      <c r="C18" s="104"/>
      <c r="D18" s="104"/>
      <c r="E18" s="104"/>
      <c r="F18" s="104"/>
    </row>
    <row r="20" spans="1:6" x14ac:dyDescent="0.25">
      <c r="A20" s="53" t="s">
        <v>65</v>
      </c>
      <c r="B20" s="54" t="s">
        <v>66</v>
      </c>
      <c r="C20" s="7" t="s">
        <v>67</v>
      </c>
    </row>
    <row r="21" spans="1:6" x14ac:dyDescent="0.25">
      <c r="A21" s="59" t="s">
        <v>68</v>
      </c>
      <c r="B21" s="60"/>
      <c r="C21" s="61" t="s">
        <v>69</v>
      </c>
      <c r="D21" s="62"/>
    </row>
    <row r="22" spans="1:6" x14ac:dyDescent="0.25">
      <c r="A22" s="55" t="s">
        <v>70</v>
      </c>
      <c r="B22" s="52">
        <v>250</v>
      </c>
      <c r="C22" s="7" t="s">
        <v>71</v>
      </c>
    </row>
    <row r="23" spans="1:6" x14ac:dyDescent="0.25">
      <c r="A23" s="55" t="s">
        <v>72</v>
      </c>
      <c r="B23" s="52">
        <v>0.64</v>
      </c>
      <c r="C23" s="56" t="s">
        <v>73</v>
      </c>
    </row>
    <row r="24" spans="1:6" x14ac:dyDescent="0.25">
      <c r="A24" s="55" t="s">
        <v>74</v>
      </c>
      <c r="B24" s="98" t="s">
        <v>75</v>
      </c>
      <c r="C24" s="98"/>
      <c r="D24" s="98"/>
    </row>
    <row r="25" spans="1:6" x14ac:dyDescent="0.25">
      <c r="A25" s="55" t="s">
        <v>76</v>
      </c>
      <c r="B25" s="52"/>
      <c r="C25" s="7"/>
    </row>
    <row r="26" spans="1:6" x14ac:dyDescent="0.25">
      <c r="A26" s="55" t="s">
        <v>77</v>
      </c>
      <c r="B26" s="57">
        <v>111</v>
      </c>
      <c r="C26" s="7" t="s">
        <v>78</v>
      </c>
    </row>
    <row r="27" spans="1:6" x14ac:dyDescent="0.25">
      <c r="A27" s="55" t="s">
        <v>79</v>
      </c>
      <c r="B27" s="63">
        <v>3.5000000000000003E-2</v>
      </c>
      <c r="C27" s="64" t="s">
        <v>80</v>
      </c>
    </row>
    <row r="28" spans="1:6" x14ac:dyDescent="0.25">
      <c r="A28" s="55" t="s">
        <v>81</v>
      </c>
      <c r="B28" s="52">
        <v>14.95</v>
      </c>
      <c r="C28" s="7" t="s">
        <v>82</v>
      </c>
    </row>
    <row r="29" spans="1:6" x14ac:dyDescent="0.25">
      <c r="A29" s="55" t="s">
        <v>83</v>
      </c>
      <c r="B29" s="52">
        <v>20.6</v>
      </c>
      <c r="C29" s="7" t="s">
        <v>82</v>
      </c>
    </row>
    <row r="30" spans="1:6" x14ac:dyDescent="0.25">
      <c r="A30" s="55" t="s">
        <v>84</v>
      </c>
      <c r="B30" s="52">
        <v>31.1</v>
      </c>
      <c r="C30" s="7" t="s">
        <v>82</v>
      </c>
    </row>
    <row r="31" spans="1:6" x14ac:dyDescent="0.25">
      <c r="A31" s="55" t="s">
        <v>85</v>
      </c>
      <c r="B31" s="52">
        <v>66.650000000000006</v>
      </c>
      <c r="C31" s="7" t="s">
        <v>86</v>
      </c>
    </row>
  </sheetData>
  <mergeCells count="10">
    <mergeCell ref="B24:D24"/>
    <mergeCell ref="A4:F4"/>
    <mergeCell ref="A6:F6"/>
    <mergeCell ref="A5:F5"/>
    <mergeCell ref="A3:F3"/>
    <mergeCell ref="A10:E10"/>
    <mergeCell ref="A11:F11"/>
    <mergeCell ref="A12:F12"/>
    <mergeCell ref="A15:F15"/>
    <mergeCell ref="A18:F18"/>
  </mergeCells>
  <hyperlinks>
    <hyperlink ref="A16" r:id="rId1" display="  3.2 La distance est calculée selon le site de Transport Québec" xr:uid="{E223859E-1609-5C4F-A9EE-597F649B6846}"/>
    <hyperlink ref="C23" r:id="rId2" xr:uid="{D10987D2-1AD0-DD40-8F2E-A45554285F4D}"/>
  </hyperlink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382c9b-9e5c-4bff-8aba-8cc66b7cabb1">
      <Terms xmlns="http://schemas.microsoft.com/office/infopath/2007/PartnerControls"/>
    </lcf76f155ced4ddcb4097134ff3c332f>
    <TaxCatchAll xmlns="baadbd55-fd08-4281-bd3c-8cc4de6e6c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269C1D78C4438C50DD079A2B4AB9" ma:contentTypeVersion="18" ma:contentTypeDescription="Crée un document." ma:contentTypeScope="" ma:versionID="64418deaddae8ed94000105b68b8450d">
  <xsd:schema xmlns:xsd="http://www.w3.org/2001/XMLSchema" xmlns:xs="http://www.w3.org/2001/XMLSchema" xmlns:p="http://schemas.microsoft.com/office/2006/metadata/properties" xmlns:ns2="5e382c9b-9e5c-4bff-8aba-8cc66b7cabb1" xmlns:ns3="baadbd55-fd08-4281-bd3c-8cc4de6e6c79" targetNamespace="http://schemas.microsoft.com/office/2006/metadata/properties" ma:root="true" ma:fieldsID="7b956a073dcbb00e1f0f5ac86de48b02" ns2:_="" ns3:_="">
    <xsd:import namespace="5e382c9b-9e5c-4bff-8aba-8cc66b7cabb1"/>
    <xsd:import namespace="baadbd55-fd08-4281-bd3c-8cc4de6e6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82c9b-9e5c-4bff-8aba-8cc66b7ca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0ec2b59-34f0-493d-a928-da31dd538d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dbd55-fd08-4281-bd3c-8cc4de6e6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a49294-de23-4ac5-9205-f8e9772420a3}" ma:internalName="TaxCatchAll" ma:showField="CatchAllData" ma:web="baadbd55-fd08-4281-bd3c-8cc4de6e6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E5E1E-558B-4DD3-9E72-45BD0ECF207C}">
  <ds:schemaRefs>
    <ds:schemaRef ds:uri="http://schemas.microsoft.com/office/2006/metadata/properties"/>
    <ds:schemaRef ds:uri="http://schemas.microsoft.com/office/infopath/2007/PartnerControls"/>
    <ds:schemaRef ds:uri="5e382c9b-9e5c-4bff-8aba-8cc66b7cabb1"/>
    <ds:schemaRef ds:uri="baadbd55-fd08-4281-bd3c-8cc4de6e6c79"/>
  </ds:schemaRefs>
</ds:datastoreItem>
</file>

<file path=customXml/itemProps2.xml><?xml version="1.0" encoding="utf-8"?>
<ds:datastoreItem xmlns:ds="http://schemas.openxmlformats.org/officeDocument/2006/customXml" ds:itemID="{9576A9D9-F000-49C3-BDE0-A8A6228514FA}"/>
</file>

<file path=customXml/itemProps3.xml><?xml version="1.0" encoding="utf-8"?>
<ds:datastoreItem xmlns:ds="http://schemas.openxmlformats.org/officeDocument/2006/customXml" ds:itemID="{7D069AF2-583C-411E-A671-E86C9099BB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Consignes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Céline Le Merlus</dc:creator>
  <cp:keywords/>
  <dc:description/>
  <cp:lastModifiedBy>Sasha Valdes</cp:lastModifiedBy>
  <cp:revision/>
  <dcterms:created xsi:type="dcterms:W3CDTF">2025-06-03T15:40:06Z</dcterms:created>
  <dcterms:modified xsi:type="dcterms:W3CDTF">2025-10-16T16:59:30Z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0x0101008BB7269C1D78C4438C50DD079A2B4AB9</vt:lpwstr>
  </property>
  <property fmtid="{D5CDD505-2E9C-101B-9397-08002B2CF9AE}" pid="3" name="MediaServiceImageTags">
    <vt:lpwstr/>
  </property>
</Properties>
</file>